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2120" windowHeight="7275" tabRatio="173" activeTab="0"/>
  </bookViews>
  <sheets>
    <sheet name="Personale non docenteREV" sheetId="1" r:id="rId1"/>
  </sheets>
  <definedNames>
    <definedName name="_xlnm.Print_Area" localSheetId="0">'Personale non docenteREV'!$A$1:$L$20</definedName>
  </definedNames>
  <calcPr fullCalcOnLoad="1"/>
</workbook>
</file>

<file path=xl/sharedStrings.xml><?xml version="1.0" encoding="utf-8"?>
<sst xmlns="http://schemas.openxmlformats.org/spreadsheetml/2006/main" count="50" uniqueCount="43">
  <si>
    <t>Totale lordo annuo</t>
  </si>
  <si>
    <t>Oneri C.E. (IRAP)</t>
  </si>
  <si>
    <t>Totale  Oneri</t>
  </si>
  <si>
    <t>Stipendio tabellare              (12 mensilità)</t>
  </si>
  <si>
    <r>
      <t>Stipendio tabellare              (13</t>
    </r>
    <r>
      <rPr>
        <b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mensilità)</t>
    </r>
  </si>
  <si>
    <t>Tempo produttivo in ore</t>
  </si>
  <si>
    <t>Ritenuta Tesoro</t>
  </si>
  <si>
    <t>Voce</t>
  </si>
  <si>
    <t>Descrizione</t>
  </si>
  <si>
    <t>Importi</t>
  </si>
  <si>
    <r>
      <t xml:space="preserve">Costo Totale Annuo  </t>
    </r>
    <r>
      <rPr>
        <b/>
        <u val="single"/>
        <sz val="10"/>
        <color indexed="10"/>
        <rFont val="Calibri"/>
        <family val="2"/>
      </rPr>
      <t>con</t>
    </r>
    <r>
      <rPr>
        <b/>
        <sz val="10"/>
        <color indexed="8"/>
        <rFont val="Calibri"/>
        <family val="2"/>
      </rPr>
      <t xml:space="preserve">  IRAP</t>
    </r>
  </si>
  <si>
    <r>
      <t xml:space="preserve">Costo Totale Annuo  </t>
    </r>
    <r>
      <rPr>
        <b/>
        <u val="single"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 IRAP</t>
    </r>
  </si>
  <si>
    <r>
      <t xml:space="preserve">Costo Orario </t>
    </r>
    <r>
      <rPr>
        <b/>
        <u val="single"/>
        <sz val="10"/>
        <color indexed="10"/>
        <rFont val="Calibri"/>
        <family val="2"/>
      </rPr>
      <t xml:space="preserve">con </t>
    </r>
    <r>
      <rPr>
        <b/>
        <sz val="10"/>
        <color indexed="8"/>
        <rFont val="Calibri"/>
        <family val="2"/>
      </rPr>
      <t>IRAP</t>
    </r>
  </si>
  <si>
    <r>
      <t xml:space="preserve">Costo Orario </t>
    </r>
    <r>
      <rPr>
        <b/>
        <u val="single"/>
        <sz val="10"/>
        <color indexed="10"/>
        <rFont val="Calibri"/>
        <family val="2"/>
      </rPr>
      <t>senza</t>
    </r>
    <r>
      <rPr>
        <b/>
        <sz val="10"/>
        <color indexed="8"/>
        <rFont val="Calibri"/>
        <family val="2"/>
      </rPr>
      <t xml:space="preserve"> IRAP</t>
    </r>
  </si>
  <si>
    <t>Retribuzione complessiva</t>
  </si>
  <si>
    <t>00003</t>
  </si>
  <si>
    <t>Ind. Vacanza Contrattuale</t>
  </si>
  <si>
    <t>00265</t>
  </si>
  <si>
    <t>Indennità di Ateneo</t>
  </si>
  <si>
    <t>B</t>
  </si>
  <si>
    <t>C</t>
  </si>
  <si>
    <t>D</t>
  </si>
  <si>
    <t>Categoria</t>
  </si>
  <si>
    <t xml:space="preserve">Contr. Opera  Prev.le </t>
  </si>
  <si>
    <t>EP</t>
  </si>
  <si>
    <t>00350</t>
  </si>
  <si>
    <r>
      <t xml:space="preserve">Trattamento economico annuo lordo </t>
    </r>
    <r>
      <rPr>
        <b/>
        <sz val="14"/>
        <color indexed="10"/>
        <rFont val="Calibri"/>
        <family val="2"/>
      </rPr>
      <t>PERSONALE TECNICO AMMINISTRATIVO</t>
    </r>
    <r>
      <rPr>
        <b/>
        <sz val="14"/>
        <color indexed="8"/>
        <rFont val="Calibri"/>
        <family val="2"/>
      </rPr>
      <t xml:space="preserve"> </t>
    </r>
  </si>
  <si>
    <t>0364</t>
  </si>
  <si>
    <t>01234</t>
  </si>
  <si>
    <t>01664</t>
  </si>
  <si>
    <t>Completare l'inserimento dei dati</t>
  </si>
  <si>
    <t>Inserire i valori nelle caselle in giallo</t>
  </si>
  <si>
    <t>Dipendente</t>
  </si>
  <si>
    <r>
      <t>Cedolino</t>
    </r>
    <r>
      <rPr>
        <sz val="9"/>
        <rFont val="Arial"/>
        <family val="2"/>
      </rPr>
      <t xml:space="preserve"> (mese/anno)</t>
    </r>
  </si>
  <si>
    <t>Indennità di Ateneo: 12 TREDICESIMI</t>
  </si>
  <si>
    <r>
      <t>(*)</t>
    </r>
    <r>
      <rPr>
        <b/>
        <sz val="10"/>
        <color indexed="10"/>
        <rFont val="Arial"/>
        <family val="2"/>
      </rPr>
      <t xml:space="preserve">  Inserire lo zero se tale voce non è presente nel cedolino</t>
    </r>
  </si>
  <si>
    <t>L'importo va inserito SOLO per la categoria EP</t>
  </si>
  <si>
    <r>
      <t xml:space="preserve">R.I.A. </t>
    </r>
    <r>
      <rPr>
        <sz val="11"/>
        <color indexed="10"/>
        <rFont val="Arial"/>
        <family val="2"/>
      </rPr>
      <t>(*)</t>
    </r>
  </si>
  <si>
    <r>
      <t>Indennità di Ateneo ex DPR 567/87</t>
    </r>
    <r>
      <rPr>
        <sz val="11"/>
        <color indexed="10"/>
        <rFont val="Arial"/>
        <family val="2"/>
      </rPr>
      <t>(*)</t>
    </r>
  </si>
  <si>
    <r>
      <t xml:space="preserve">Retriib. di posizione EP </t>
    </r>
    <r>
      <rPr>
        <sz val="11"/>
        <color indexed="10"/>
        <rFont val="Arial"/>
        <family val="2"/>
      </rPr>
      <t>(*)</t>
    </r>
  </si>
  <si>
    <r>
      <t xml:space="preserve">Assegno ad personam </t>
    </r>
    <r>
      <rPr>
        <sz val="11"/>
        <color indexed="10"/>
        <rFont val="Arial"/>
        <family val="2"/>
      </rPr>
      <t>(*)</t>
    </r>
  </si>
  <si>
    <t>COSTO PRESUNTO DA INQUADRAMENTO CEDOLINO</t>
  </si>
  <si>
    <t xml:space="preserve">             UNIVERSITA' DEGLI STUDI DELLA CAMPANIA "LUIGI VANVITELLI"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</si>
</sst>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00_-;\-* #,##0.00000_-;_-* &quot;-&quot;_-;_-@_-"/>
    <numFmt numFmtId="171" formatCode="_-* #,##0.00000_-;\-* #,##0.00000_-;_-* &quot;-&quot;?????_-;_-@_-"/>
    <numFmt numFmtId="172" formatCode="#,##0;[Red]#,##0"/>
    <numFmt numFmtId="173" formatCode="_-* #,##0.0000_-;\-* #,##0.0000_-;_-* &quot;-&quot;_-;_-@_-"/>
    <numFmt numFmtId="174" formatCode="_-* #,##0.000_-;\-* #,##0.000_-;_-* &quot;-&quot;_-;_-@_-"/>
    <numFmt numFmtId="175" formatCode="_-* #,##0.00_-;\-* #,##0.00_-;_-* &quot;-&quot;_-;_-@_-"/>
    <numFmt numFmtId="176" formatCode="_-* #,##0.0000_-;\-* #,##0.0000_-;_-* &quot;-&quot;?????_-;_-@_-"/>
    <numFmt numFmtId="177" formatCode="_-* #,##0.000_-;\-* #,##0.000_-;_-* &quot;-&quot;?????_-;_-@_-"/>
    <numFmt numFmtId="178" formatCode="_-* #,##0.00_-;\-* #,##0.00_-;_-* &quot;-&quot;?????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_-* #,##0.000_-;\-* #,##0.000_-;_-* &quot;-&quot;??_-;_-@_-"/>
    <numFmt numFmtId="185" formatCode="0_)"/>
    <numFmt numFmtId="186" formatCode="#,##0.0000_);\(#,##0.0000\)"/>
    <numFmt numFmtId="187" formatCode="#,##0.0000"/>
    <numFmt numFmtId="188" formatCode="0.0000"/>
    <numFmt numFmtId="189" formatCode="d\-mmm\-yy"/>
    <numFmt numFmtId="190" formatCode="dd/mm/yy"/>
    <numFmt numFmtId="191" formatCode="0.00000000%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  <numFmt numFmtId="195" formatCode="_-* #,##0.0_-;\-* #,##0.0_-;_-* &quot;-&quot;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Calibri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1"/>
      <name val="Arial"/>
      <family val="2"/>
    </font>
    <font>
      <b/>
      <sz val="12"/>
      <color indexed="4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C000"/>
      <name val="Arial"/>
      <family val="2"/>
    </font>
    <font>
      <b/>
      <sz val="12"/>
      <color theme="8" tint="-0.24997000396251678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6" fillId="0" borderId="0" xfId="45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6" fillId="0" borderId="0" xfId="45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" fontId="20" fillId="0" borderId="10" xfId="45" applyNumberFormat="1" applyFont="1" applyFill="1" applyBorder="1" applyAlignment="1">
      <alignment horizontal="center" vertical="center"/>
    </xf>
    <xf numFmtId="4" fontId="17" fillId="0" borderId="10" xfId="45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67" fillId="12" borderId="10" xfId="0" applyNumberFormat="1" applyFont="1" applyFill="1" applyBorder="1" applyAlignment="1">
      <alignment horizontal="center" vertical="center"/>
    </xf>
    <xf numFmtId="49" fontId="68" fillId="34" borderId="12" xfId="0" applyNumberFormat="1" applyFont="1" applyFill="1" applyBorder="1" applyAlignment="1" applyProtection="1">
      <alignment horizontal="center" vertical="center"/>
      <protection locked="0"/>
    </xf>
    <xf numFmtId="49" fontId="6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17" borderId="12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5" fillId="12" borderId="10" xfId="0" applyNumberFormat="1" applyFont="1" applyFill="1" applyBorder="1" applyAlignment="1">
      <alignment horizontal="left" vertical="center"/>
    </xf>
    <xf numFmtId="4" fontId="68" fillId="34" borderId="10" xfId="0" applyNumberFormat="1" applyFont="1" applyFill="1" applyBorder="1" applyAlignment="1" applyProtection="1">
      <alignment horizontal="center" vertical="center"/>
      <protection locked="0"/>
    </xf>
    <xf numFmtId="4" fontId="12" fillId="12" borderId="10" xfId="0" applyNumberFormat="1" applyFont="1" applyFill="1" applyBorder="1" applyAlignment="1">
      <alignment horizontal="center" vertical="center"/>
    </xf>
    <xf numFmtId="3" fontId="69" fillId="0" borderId="15" xfId="0" applyNumberFormat="1" applyFont="1" applyFill="1" applyBorder="1" applyAlignment="1" applyProtection="1">
      <alignment horizontal="center" vertical="center"/>
      <protection/>
    </xf>
    <xf numFmtId="3" fontId="69" fillId="0" borderId="0" xfId="0" applyNumberFormat="1" applyFont="1" applyFill="1" applyBorder="1" applyAlignment="1" applyProtection="1">
      <alignment horizontal="center" vertical="center"/>
      <protection/>
    </xf>
    <xf numFmtId="4" fontId="3" fillId="12" borderId="10" xfId="0" applyNumberFormat="1" applyFont="1" applyFill="1" applyBorder="1" applyAlignment="1">
      <alignment horizontal="left" vertical="center"/>
    </xf>
    <xf numFmtId="4" fontId="67" fillId="34" borderId="10" xfId="0" applyNumberFormat="1" applyFont="1" applyFill="1" applyBorder="1" applyAlignment="1" applyProtection="1">
      <alignment horizontal="center" vertical="center"/>
      <protection locked="0"/>
    </xf>
    <xf numFmtId="49" fontId="67" fillId="34" borderId="10" xfId="0" applyNumberFormat="1" applyFont="1" applyFill="1" applyBorder="1" applyAlignment="1" applyProtection="1">
      <alignment horizontal="center" vertical="center"/>
      <protection locked="0"/>
    </xf>
    <xf numFmtId="3" fontId="69" fillId="34" borderId="16" xfId="0" applyNumberFormat="1" applyFont="1" applyFill="1" applyBorder="1" applyAlignment="1" applyProtection="1">
      <alignment horizontal="center" vertical="center"/>
      <protection locked="0"/>
    </xf>
    <xf numFmtId="3" fontId="69" fillId="34" borderId="17" xfId="0" applyNumberFormat="1" applyFont="1" applyFill="1" applyBorder="1" applyAlignment="1" applyProtection="1">
      <alignment horizontal="center" vertical="center"/>
      <protection locked="0"/>
    </xf>
    <xf numFmtId="3" fontId="69" fillId="34" borderId="18" xfId="0" applyNumberFormat="1" applyFont="1" applyFill="1" applyBorder="1" applyAlignment="1" applyProtection="1">
      <alignment horizontal="center" vertical="center"/>
      <protection locked="0"/>
    </xf>
    <xf numFmtId="3" fontId="69" fillId="34" borderId="19" xfId="0" applyNumberFormat="1" applyFont="1" applyFill="1" applyBorder="1" applyAlignment="1" applyProtection="1">
      <alignment horizontal="center" vertical="center"/>
      <protection locked="0"/>
    </xf>
    <xf numFmtId="3" fontId="69" fillId="34" borderId="20" xfId="0" applyNumberFormat="1" applyFont="1" applyFill="1" applyBorder="1" applyAlignment="1" applyProtection="1">
      <alignment horizontal="center" vertical="center"/>
      <protection locked="0"/>
    </xf>
    <xf numFmtId="3" fontId="69" fillId="34" borderId="21" xfId="0" applyNumberFormat="1" applyFont="1" applyFill="1" applyBorder="1" applyAlignment="1" applyProtection="1">
      <alignment horizontal="center" vertical="center"/>
      <protection locked="0"/>
    </xf>
    <xf numFmtId="4" fontId="70" fillId="12" borderId="12" xfId="0" applyNumberFormat="1" applyFont="1" applyFill="1" applyBorder="1" applyAlignment="1">
      <alignment horizontal="right" vertical="center"/>
    </xf>
    <xf numFmtId="4" fontId="70" fillId="12" borderId="14" xfId="0" applyNumberFormat="1" applyFont="1" applyFill="1" applyBorder="1" applyAlignment="1">
      <alignment horizontal="right" vertical="center"/>
    </xf>
    <xf numFmtId="4" fontId="70" fillId="12" borderId="13" xfId="0" applyNumberFormat="1" applyFont="1" applyFill="1" applyBorder="1" applyAlignment="1">
      <alignment horizontal="right" vertical="center"/>
    </xf>
    <xf numFmtId="4" fontId="67" fillId="34" borderId="12" xfId="0" applyNumberFormat="1" applyFont="1" applyFill="1" applyBorder="1" applyAlignment="1" applyProtection="1">
      <alignment horizontal="center" vertical="center"/>
      <protection locked="0"/>
    </xf>
    <xf numFmtId="4" fontId="67" fillId="34" borderId="13" xfId="0" applyNumberFormat="1" applyFont="1" applyFill="1" applyBorder="1" applyAlignment="1" applyProtection="1">
      <alignment horizontal="center" vertical="center"/>
      <protection locked="0"/>
    </xf>
    <xf numFmtId="4" fontId="3" fillId="12" borderId="12" xfId="0" applyNumberFormat="1" applyFont="1" applyFill="1" applyBorder="1" applyAlignment="1">
      <alignment horizontal="left" vertical="center"/>
    </xf>
    <xf numFmtId="4" fontId="3" fillId="12" borderId="14" xfId="0" applyNumberFormat="1" applyFont="1" applyFill="1" applyBorder="1" applyAlignment="1">
      <alignment horizontal="left" vertical="center"/>
    </xf>
    <xf numFmtId="4" fontId="3" fillId="12" borderId="13" xfId="0" applyNumberFormat="1" applyFont="1" applyFill="1" applyBorder="1" applyAlignment="1">
      <alignment horizontal="left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3" xfId="0" applyNumberFormat="1" applyFont="1" applyFill="1" applyBorder="1" applyAlignment="1">
      <alignment horizontal="center" vertical="center"/>
    </xf>
    <xf numFmtId="0" fontId="66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fgColor indexed="64"/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fgColor indexed="64"/>
          <bgColor indexed="51"/>
        </patternFill>
      </fill>
    </dxf>
    <dxf>
      <font>
        <color rgb="FFFF0000"/>
      </font>
      <fill>
        <patternFill>
          <fgColor indexed="64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gradientFill degree="90">
          <stop position="0">
            <color rgb="FFFFC000"/>
          </stop>
          <stop position="1">
            <color theme="4"/>
          </stop>
        </gradientFill>
      </fill>
      <border/>
    </dxf>
    <dxf>
      <font>
        <color rgb="FFFF0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2</xdr:col>
      <xdr:colOff>133350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zoomScalePageLayoutView="0" workbookViewId="0" topLeftCell="A1">
      <selection activeCell="D6" sqref="D6:G6"/>
    </sheetView>
  </sheetViews>
  <sheetFormatPr defaultColWidth="9.140625" defaultRowHeight="12.75"/>
  <cols>
    <col min="1" max="1" width="5.140625" style="5" customWidth="1"/>
    <col min="2" max="2" width="12.00390625" style="5" customWidth="1"/>
    <col min="3" max="5" width="12.140625" style="5" customWidth="1"/>
    <col min="6" max="6" width="10.140625" style="5" bestFit="1" customWidth="1"/>
    <col min="7" max="7" width="11.00390625" style="5" customWidth="1"/>
    <col min="8" max="8" width="11.57421875" style="5" customWidth="1"/>
    <col min="9" max="9" width="11.421875" style="5" customWidth="1"/>
    <col min="10" max="11" width="11.28125" style="5" customWidth="1"/>
    <col min="12" max="12" width="11.57421875" style="5" customWidth="1"/>
    <col min="13" max="13" width="4.140625" style="5" hidden="1" customWidth="1"/>
    <col min="14" max="14" width="2.7109375" style="5" hidden="1" customWidth="1"/>
    <col min="15" max="15" width="2.00390625" style="5" hidden="1" customWidth="1"/>
    <col min="16" max="16" width="16.57421875" style="5" hidden="1" customWidth="1"/>
    <col min="17" max="17" width="3.140625" style="13" hidden="1" customWidth="1"/>
    <col min="18" max="18" width="3.00390625" style="5" hidden="1" customWidth="1"/>
    <col min="19" max="21" width="9.140625" style="5" hidden="1" customWidth="1"/>
    <col min="22" max="24" width="9.140625" style="5" customWidth="1"/>
    <col min="25" max="16384" width="9.140625" style="5" customWidth="1"/>
  </cols>
  <sheetData>
    <row r="1" spans="1:17" s="1" customFormat="1" ht="89.25" customHeight="1">
      <c r="A1" s="47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Q1" s="11"/>
    </row>
    <row r="2" spans="1:17" s="2" customFormat="1" ht="26.2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N2" s="51"/>
      <c r="O2" s="51"/>
      <c r="P2" s="51"/>
      <c r="Q2" s="8"/>
    </row>
    <row r="3" spans="1:17" s="3" customFormat="1" ht="52.5" customHeight="1">
      <c r="A3" s="43" t="s">
        <v>22</v>
      </c>
      <c r="B3" s="26" t="s">
        <v>3</v>
      </c>
      <c r="C3" s="26" t="s">
        <v>4</v>
      </c>
      <c r="D3" s="27" t="s">
        <v>0</v>
      </c>
      <c r="E3" s="27" t="s">
        <v>6</v>
      </c>
      <c r="F3" s="27" t="s">
        <v>23</v>
      </c>
      <c r="G3" s="27" t="s">
        <v>1</v>
      </c>
      <c r="H3" s="27" t="s">
        <v>2</v>
      </c>
      <c r="I3" s="27" t="s">
        <v>10</v>
      </c>
      <c r="J3" s="27" t="s">
        <v>11</v>
      </c>
      <c r="K3" s="27" t="s">
        <v>12</v>
      </c>
      <c r="L3" s="27" t="s">
        <v>13</v>
      </c>
      <c r="N3" s="17"/>
      <c r="O3" s="17"/>
      <c r="P3" s="18"/>
      <c r="Q3" s="9"/>
    </row>
    <row r="4" spans="1:17" s="4" customFormat="1" ht="33.75" customHeight="1">
      <c r="A4" s="29">
        <f>IF(R17=11,F8,"")</f>
      </c>
      <c r="B4" s="30">
        <f>IF(R17=11,(F10+F11+F12+F13+F14+F15)*12+(IF(F8="B",P6,IF(F8="C",P7,IF(F8="D",P8,0)))),"")</f>
      </c>
      <c r="C4" s="30">
        <f>IF(R17=11,IF(F8="EP",(+F11+F13+F14+F15),(F10+F11+F12)),"")</f>
      </c>
      <c r="D4" s="31">
        <f>IF(R17=11,SUM(B4:C4),"")</f>
      </c>
      <c r="E4" s="32">
        <f>IF(R17=11,D4*0.242,"")</f>
      </c>
      <c r="F4" s="32">
        <f>IF(R17=11,IF(F8="EP",(D4-F14*13)*0.8*T13,D4*0.8*0.071),"")</f>
      </c>
      <c r="G4" s="32">
        <f>IF(R17=11,D4*0.085,"")</f>
      </c>
      <c r="H4" s="33">
        <f>IF(R17=11,SUM(E4:G4),"")</f>
      </c>
      <c r="I4" s="33">
        <f>IF(R17=11,(D4+H4),"")</f>
      </c>
      <c r="J4" s="33">
        <f>IF(R17=11,(I4-G4),"")</f>
      </c>
      <c r="K4" s="34">
        <f>IF(R17=11,IF(I7="","",I4/$I$7),"")</f>
      </c>
      <c r="L4" s="35">
        <f>IF(R17=11,IF(I7="","",J4/$I$7),"")</f>
      </c>
      <c r="N4" s="19"/>
      <c r="O4" s="19"/>
      <c r="P4" s="20"/>
      <c r="Q4" s="12"/>
    </row>
    <row r="5" spans="4:20" ht="15">
      <c r="D5" s="6"/>
      <c r="K5" s="10"/>
      <c r="N5" s="52" t="s">
        <v>18</v>
      </c>
      <c r="O5" s="53"/>
      <c r="P5" s="54"/>
      <c r="R5" s="14">
        <f>IF(D6="",0,1)</f>
        <v>0</v>
      </c>
      <c r="S5" s="42" t="s">
        <v>19</v>
      </c>
      <c r="T5" s="28"/>
    </row>
    <row r="6" spans="2:20" ht="18.75" customHeight="1">
      <c r="B6" s="55" t="s">
        <v>32</v>
      </c>
      <c r="C6" s="55"/>
      <c r="D6" s="56"/>
      <c r="E6" s="56"/>
      <c r="F6" s="56"/>
      <c r="G6" s="56"/>
      <c r="I6" s="57" t="s">
        <v>5</v>
      </c>
      <c r="J6" s="57"/>
      <c r="K6" s="57"/>
      <c r="L6" s="7"/>
      <c r="N6" s="21" t="s">
        <v>19</v>
      </c>
      <c r="O6" s="21"/>
      <c r="P6" s="23">
        <v>1209.06</v>
      </c>
      <c r="R6" s="14">
        <f>IF(D7="",0,1)</f>
        <v>0</v>
      </c>
      <c r="S6" s="42" t="s">
        <v>20</v>
      </c>
      <c r="T6" s="28"/>
    </row>
    <row r="7" spans="2:20" ht="18.75" customHeight="1">
      <c r="B7" s="55" t="s">
        <v>33</v>
      </c>
      <c r="C7" s="55"/>
      <c r="D7" s="61"/>
      <c r="E7" s="61"/>
      <c r="F7" s="62"/>
      <c r="G7" s="62"/>
      <c r="I7" s="63">
        <v>1512</v>
      </c>
      <c r="J7" s="64"/>
      <c r="K7" s="65"/>
      <c r="L7" s="7"/>
      <c r="N7" s="21" t="s">
        <v>20</v>
      </c>
      <c r="O7" s="21"/>
      <c r="P7" s="23">
        <v>1643.57</v>
      </c>
      <c r="R7" s="14">
        <f>IF(F7="",0,1)</f>
        <v>0</v>
      </c>
      <c r="S7" s="42" t="s">
        <v>21</v>
      </c>
      <c r="T7" s="28"/>
    </row>
    <row r="8" spans="2:20" ht="18.75" customHeight="1">
      <c r="B8" s="69" t="s">
        <v>22</v>
      </c>
      <c r="C8" s="70"/>
      <c r="D8" s="70"/>
      <c r="E8" s="71"/>
      <c r="F8" s="45"/>
      <c r="G8" s="46"/>
      <c r="I8" s="66"/>
      <c r="J8" s="67"/>
      <c r="K8" s="68"/>
      <c r="L8" s="7"/>
      <c r="N8" s="22" t="s">
        <v>21</v>
      </c>
      <c r="O8" s="22"/>
      <c r="P8" s="23">
        <v>2350.06</v>
      </c>
      <c r="R8" s="14">
        <f>IF(F8="",0,1)</f>
        <v>0</v>
      </c>
      <c r="S8" s="42" t="s">
        <v>24</v>
      </c>
      <c r="T8" s="28"/>
    </row>
    <row r="9" spans="2:20" ht="18.75" customHeight="1">
      <c r="B9" s="15" t="s">
        <v>7</v>
      </c>
      <c r="C9" s="77" t="s">
        <v>8</v>
      </c>
      <c r="D9" s="77"/>
      <c r="E9" s="77"/>
      <c r="F9" s="78" t="s">
        <v>9</v>
      </c>
      <c r="G9" s="79"/>
      <c r="H9" s="58"/>
      <c r="I9" s="59"/>
      <c r="J9" s="59"/>
      <c r="L9" s="7"/>
      <c r="N9" s="40"/>
      <c r="O9" s="40"/>
      <c r="P9" s="41"/>
      <c r="R9" s="14"/>
      <c r="T9" s="28"/>
    </row>
    <row r="10" spans="2:20" ht="18.75" customHeight="1">
      <c r="B10" s="44" t="s">
        <v>15</v>
      </c>
      <c r="C10" s="60" t="s">
        <v>14</v>
      </c>
      <c r="D10" s="60"/>
      <c r="E10" s="60"/>
      <c r="F10" s="61"/>
      <c r="G10" s="61"/>
      <c r="H10" s="24"/>
      <c r="I10" s="24"/>
      <c r="J10" s="24"/>
      <c r="L10" s="7"/>
      <c r="N10" s="40"/>
      <c r="O10" s="40"/>
      <c r="P10" s="41"/>
      <c r="R10" s="14">
        <f>IF(F10="",0,1)</f>
        <v>0</v>
      </c>
      <c r="T10" s="28"/>
    </row>
    <row r="11" spans="2:20" ht="18.75" customHeight="1">
      <c r="B11" s="44" t="s">
        <v>17</v>
      </c>
      <c r="C11" s="60" t="s">
        <v>16</v>
      </c>
      <c r="D11" s="60"/>
      <c r="E11" s="60"/>
      <c r="F11" s="61"/>
      <c r="G11" s="61"/>
      <c r="H11" s="24"/>
      <c r="I11" s="24"/>
      <c r="J11" s="24"/>
      <c r="L11" s="7"/>
      <c r="N11" s="82" t="s">
        <v>34</v>
      </c>
      <c r="O11" s="82"/>
      <c r="P11" s="82"/>
      <c r="R11" s="14">
        <f>IF(F11="",0,1)</f>
        <v>0</v>
      </c>
      <c r="T11" s="28"/>
    </row>
    <row r="12" spans="2:20" ht="18.75" customHeight="1">
      <c r="B12" s="44" t="s">
        <v>25</v>
      </c>
      <c r="C12" s="74" t="s">
        <v>37</v>
      </c>
      <c r="D12" s="75"/>
      <c r="E12" s="76"/>
      <c r="F12" s="72"/>
      <c r="G12" s="73"/>
      <c r="H12" s="83"/>
      <c r="I12" s="83"/>
      <c r="J12" s="83"/>
      <c r="K12" s="83"/>
      <c r="L12" s="83"/>
      <c r="N12" s="82"/>
      <c r="O12" s="82"/>
      <c r="P12" s="82"/>
      <c r="R12" s="14">
        <f>IF(F12="",0,1)</f>
        <v>0</v>
      </c>
      <c r="T12" s="28"/>
    </row>
    <row r="13" spans="2:20" ht="18.75" customHeight="1">
      <c r="B13" s="44" t="s">
        <v>27</v>
      </c>
      <c r="C13" s="74" t="s">
        <v>38</v>
      </c>
      <c r="D13" s="75"/>
      <c r="E13" s="76"/>
      <c r="F13" s="72"/>
      <c r="G13" s="73"/>
      <c r="H13" s="85">
        <f>IF(R17=11,IF(F13&gt;0,IF(F8="EP","","L'importo va inserito SOLO per la categoria EP: imputare lo ZERO"),""),"")</f>
      </c>
      <c r="I13" s="85"/>
      <c r="J13" s="85"/>
      <c r="K13" s="85"/>
      <c r="L13" s="85"/>
      <c r="N13" s="21" t="s">
        <v>19</v>
      </c>
      <c r="O13" s="21"/>
      <c r="P13" s="23">
        <f>P6/13*12</f>
        <v>1116.0553846153846</v>
      </c>
      <c r="R13" s="14">
        <f>IF(F12="",0,1)</f>
        <v>0</v>
      </c>
      <c r="T13" s="28"/>
    </row>
    <row r="14" spans="2:20" ht="18.75" customHeight="1">
      <c r="B14" s="44" t="s">
        <v>28</v>
      </c>
      <c r="C14" s="74" t="s">
        <v>39</v>
      </c>
      <c r="D14" s="75"/>
      <c r="E14" s="76"/>
      <c r="F14" s="72"/>
      <c r="G14" s="73"/>
      <c r="M14" s="39"/>
      <c r="N14" s="21" t="s">
        <v>20</v>
      </c>
      <c r="O14" s="21"/>
      <c r="P14" s="23">
        <f>P7/13*12</f>
        <v>1517.1415384615384</v>
      </c>
      <c r="R14" s="14">
        <f>IF(F13="",0,1)</f>
        <v>0</v>
      </c>
      <c r="T14" s="28"/>
    </row>
    <row r="15" spans="2:20" ht="18.75" customHeight="1">
      <c r="B15" s="44" t="s">
        <v>29</v>
      </c>
      <c r="C15" s="60" t="s">
        <v>40</v>
      </c>
      <c r="D15" s="60"/>
      <c r="E15" s="60"/>
      <c r="F15" s="61"/>
      <c r="G15" s="61"/>
      <c r="H15" s="24"/>
      <c r="I15" s="24"/>
      <c r="J15" s="24"/>
      <c r="L15" s="7"/>
      <c r="N15" s="22" t="s">
        <v>21</v>
      </c>
      <c r="O15" s="22"/>
      <c r="P15" s="23">
        <f>P8/13*12</f>
        <v>2169.286153846154</v>
      </c>
      <c r="R15" s="14">
        <f>IF(F14="",0,1)</f>
        <v>0</v>
      </c>
      <c r="T15" s="28"/>
    </row>
    <row r="16" spans="2:20" ht="14.25" customHeight="1">
      <c r="B16" s="80" t="s">
        <v>35</v>
      </c>
      <c r="C16" s="80"/>
      <c r="D16" s="80"/>
      <c r="E16" s="80"/>
      <c r="F16" s="80"/>
      <c r="G16" s="80"/>
      <c r="H16" s="24"/>
      <c r="I16" s="24"/>
      <c r="J16" s="24"/>
      <c r="L16" s="7"/>
      <c r="N16" s="40"/>
      <c r="O16" s="40"/>
      <c r="P16" s="41"/>
      <c r="R16" s="14">
        <f>IF(F15="",0,1)</f>
        <v>0</v>
      </c>
      <c r="T16" s="28"/>
    </row>
    <row r="17" spans="8:18" ht="14.25" customHeight="1">
      <c r="H17" s="25"/>
      <c r="I17" s="25"/>
      <c r="J17" s="25"/>
      <c r="P17" s="36"/>
      <c r="R17" s="14">
        <f>SUM(R5:R16)</f>
        <v>0</v>
      </c>
    </row>
    <row r="18" spans="2:20" ht="26.25" customHeight="1">
      <c r="B18" s="84" t="str">
        <f>IF(R17=0,"Inserire i valori nelle caselle in giallo",IF(R17=11,"COSTO PRESUNTO DA INQUADRAMENTO CEDOLINO","Completare l'inserimento dei dati"))</f>
        <v>Inserire i valori nelle caselle in giallo</v>
      </c>
      <c r="C18" s="84"/>
      <c r="D18" s="84"/>
      <c r="E18" s="84"/>
      <c r="F18" s="84"/>
      <c r="G18" s="84"/>
      <c r="H18" s="84"/>
      <c r="I18" s="84"/>
      <c r="J18" s="84"/>
      <c r="K18" s="84"/>
      <c r="P18" s="81" t="s">
        <v>36</v>
      </c>
      <c r="Q18" s="81"/>
      <c r="R18" s="81"/>
      <c r="S18" s="81"/>
      <c r="T18" s="81"/>
    </row>
    <row r="19" spans="16:18" ht="14.25" customHeight="1">
      <c r="P19" s="38" t="s">
        <v>41</v>
      </c>
      <c r="R19" s="14"/>
    </row>
    <row r="20" ht="29.25" customHeight="1">
      <c r="P20" s="38" t="s">
        <v>30</v>
      </c>
    </row>
    <row r="21" ht="12.75">
      <c r="P21" s="5" t="s">
        <v>31</v>
      </c>
    </row>
    <row r="22" spans="16:21" ht="12.75">
      <c r="P22" s="36"/>
      <c r="U22" s="38"/>
    </row>
    <row r="23" ht="12.75">
      <c r="P23" s="37"/>
    </row>
    <row r="24" ht="12.75">
      <c r="P24" s="36"/>
    </row>
    <row r="25" spans="8:16" ht="12.75">
      <c r="H25" s="16"/>
      <c r="P25" s="36"/>
    </row>
    <row r="26" ht="12.75">
      <c r="P26" s="36"/>
    </row>
  </sheetData>
  <sheetProtection password="A82F" sheet="1" selectLockedCells="1"/>
  <mergeCells count="34">
    <mergeCell ref="B16:G16"/>
    <mergeCell ref="P18:T18"/>
    <mergeCell ref="N11:P12"/>
    <mergeCell ref="H12:L12"/>
    <mergeCell ref="B18:K18"/>
    <mergeCell ref="C14:E14"/>
    <mergeCell ref="F14:G14"/>
    <mergeCell ref="H13:L13"/>
    <mergeCell ref="C15:E15"/>
    <mergeCell ref="F15:G15"/>
    <mergeCell ref="F13:G13"/>
    <mergeCell ref="C13:E13"/>
    <mergeCell ref="C9:E9"/>
    <mergeCell ref="F9:G9"/>
    <mergeCell ref="F12:G12"/>
    <mergeCell ref="C12:E12"/>
    <mergeCell ref="H9:J9"/>
    <mergeCell ref="C10:E10"/>
    <mergeCell ref="F10:G10"/>
    <mergeCell ref="C11:E11"/>
    <mergeCell ref="F11:G11"/>
    <mergeCell ref="B7:C7"/>
    <mergeCell ref="D7:E7"/>
    <mergeCell ref="F7:G7"/>
    <mergeCell ref="I7:K8"/>
    <mergeCell ref="B8:E8"/>
    <mergeCell ref="F8:G8"/>
    <mergeCell ref="A1:L1"/>
    <mergeCell ref="A2:L2"/>
    <mergeCell ref="N2:P2"/>
    <mergeCell ref="N5:P5"/>
    <mergeCell ref="B6:C6"/>
    <mergeCell ref="D6:G6"/>
    <mergeCell ref="I6:K6"/>
  </mergeCells>
  <conditionalFormatting sqref="B18">
    <cfRule type="cellIs" priority="8" dxfId="6" operator="equal" stopIfTrue="1">
      <formula>$P$20</formula>
    </cfRule>
    <cfRule type="cellIs" priority="9" dxfId="5" operator="equal" stopIfTrue="1">
      <formula>$P$19</formula>
    </cfRule>
    <cfRule type="containsText" priority="10" dxfId="7" operator="containsText" stopIfTrue="1" text="completare l'inserimento dei dati">
      <formula>NOT(ISERROR(SEARCH("completare l'inserimento dei dati",B18)))</formula>
    </cfRule>
    <cfRule type="containsText" priority="11" dxfId="8" operator="containsText" stopIfTrue="1" text="comp">
      <formula>NOT(ISERROR(SEARCH("comp",B18)))</formula>
    </cfRule>
    <cfRule type="containsText" priority="12" dxfId="7" operator="containsText" stopIfTrue="1" text="completare i dati">
      <formula>NOT(ISERROR(SEARCH("completare i dati",B18)))</formula>
    </cfRule>
  </conditionalFormatting>
  <conditionalFormatting sqref="F10:G10">
    <cfRule type="containsText" priority="7" dxfId="7" operator="containsText" stopIfTrue="1" text="completare">
      <formula>NOT(ISERROR(SEARCH("completare",F10)))</formula>
    </cfRule>
  </conditionalFormatting>
  <conditionalFormatting sqref="H13:L13">
    <cfRule type="cellIs" priority="1" dxfId="0" operator="equal" stopIfTrue="1">
      <formula>"L'importo va inserito SOLO per la categoria EP: imputare lo ZERO"</formula>
    </cfRule>
    <cfRule type="cellIs" priority="2" dxfId="1" operator="equal" stopIfTrue="1">
      <formula>"L'importo va inserito SOLO per la categoria EP: imputare lo ZERO"</formula>
    </cfRule>
    <cfRule type="cellIs" priority="14" dxfId="0" operator="equal" stopIfTrue="1">
      <formula>$P$18</formula>
    </cfRule>
    <cfRule type="cellIs" priority="15" dxfId="9" operator="equal" stopIfTrue="1">
      <formula>$P$18</formula>
    </cfRule>
    <cfRule type="cellIs" priority="16" dxfId="0" operator="equal" stopIfTrue="1">
      <formula>$P$18</formula>
    </cfRule>
    <cfRule type="cellIs" priority="17" dxfId="10" operator="equal" stopIfTrue="1">
      <formula>$P$18</formula>
    </cfRule>
  </conditionalFormatting>
  <dataValidations count="1">
    <dataValidation type="list" allowBlank="1" showInputMessage="1" showErrorMessage="1" sqref="F8">
      <formula1>$S$5:$S$8</formula1>
    </dataValidation>
  </dataValidation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SEC.UNIV.DEGLI STUDI  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56939</dc:creator>
  <cp:keywords/>
  <dc:description/>
  <cp:lastModifiedBy>FUJITSU</cp:lastModifiedBy>
  <cp:lastPrinted>2016-11-11T13:15:04Z</cp:lastPrinted>
  <dcterms:created xsi:type="dcterms:W3CDTF">2003-09-15T06:49:47Z</dcterms:created>
  <dcterms:modified xsi:type="dcterms:W3CDTF">2018-03-20T13:37:39Z</dcterms:modified>
  <cp:category/>
  <cp:version/>
  <cp:contentType/>
  <cp:contentStatus/>
</cp:coreProperties>
</file>